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56160_muni_cz/Documents/IVA/VEŘEJNÁ ZAKÁZKA OPJAK PhD Infra/E-ZAK/INTERIÉR/VZMR - E-ZAK ke zveřejnění (NOVÁ)/Technické podmínky/"/>
    </mc:Choice>
  </mc:AlternateContent>
  <xr:revisionPtr revIDLastSave="7" documentId="13_ncr:1_{9E9E9508-6D01-404B-ADCC-C6EB78F60C54}" xr6:coauthVersionLast="47" xr6:coauthVersionMax="47" xr10:uidLastSave="{85E42ECB-2C47-409A-B2C2-B63A98F85EA7}"/>
  <bookViews>
    <workbookView xWindow="-108" yWindow="-108" windowWidth="23256" windowHeight="12456" activeTab="1" xr2:uid="{00000000-000D-0000-FFFF-FFFF00000000}"/>
  </bookViews>
  <sheets>
    <sheet name="List1" sheetId="5" r:id="rId1"/>
    <sheet name="interiér_mobiliář" sheetId="4" r:id="rId2"/>
  </sheets>
  <definedNames>
    <definedName name="CenaCelkem">List1!$G$29</definedName>
    <definedName name="DPHSni">List1!$G$24</definedName>
    <definedName name="DPHZakl">List1!$G$26</definedName>
    <definedName name="Mena">List1!$J$29</definedName>
    <definedName name="_xlnm.Print_Titles" localSheetId="1">interiér_mobiliář!$1:$1</definedName>
    <definedName name="_xlnm.Print_Area" localSheetId="1">interiér_mobiliář!$A$1:$H$18</definedName>
    <definedName name="SazbaDPH1" localSheetId="0">List1!$E$23</definedName>
    <definedName name="SazbaDPH2" localSheetId="0">List1!$E$25</definedName>
    <definedName name="ZakladDPHSni">List1!$G$23</definedName>
    <definedName name="ZakladDPHSniVypocet" localSheetId="0">List1!$F$79</definedName>
    <definedName name="ZakladDPHZakl">List1!$G$25</definedName>
    <definedName name="ZakladDPHZaklVypocet" localSheetId="0">List1!$G$79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4" l="1"/>
  <c r="H4" i="4" l="1"/>
  <c r="H12" i="4" l="1"/>
  <c r="F24" i="5" l="1"/>
  <c r="I28" i="5"/>
  <c r="I27" i="5"/>
  <c r="I26" i="5"/>
  <c r="D26" i="5"/>
  <c r="I25" i="5"/>
  <c r="I24" i="5"/>
  <c r="D24" i="5"/>
  <c r="I23" i="5"/>
  <c r="F23" i="5"/>
  <c r="H20" i="5"/>
  <c r="H19" i="5"/>
  <c r="H18" i="5"/>
  <c r="H17" i="5"/>
  <c r="H16" i="5"/>
  <c r="H21" i="5" s="1"/>
  <c r="H5" i="4" l="1"/>
  <c r="H6" i="4"/>
  <c r="H7" i="4"/>
  <c r="H8" i="4"/>
  <c r="H13" i="4" l="1"/>
  <c r="H15" i="4" s="1"/>
  <c r="F25" i="5" l="1"/>
  <c r="F28" i="5" s="1"/>
  <c r="F26" i="5" l="1"/>
  <c r="F29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C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C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<sst xmlns="http://schemas.openxmlformats.org/spreadsheetml/2006/main" count="100" uniqueCount="81">
  <si>
    <t>Ilustrační foto produktu</t>
  </si>
  <si>
    <t>Název</t>
  </si>
  <si>
    <t>Cena za ks,              bez DPH</t>
  </si>
  <si>
    <t>str.</t>
  </si>
  <si>
    <t>-</t>
  </si>
  <si>
    <t>ozn.</t>
  </si>
  <si>
    <t>Cena celkem s bez  DPH</t>
  </si>
  <si>
    <t>Celkem v CZK, bez DPH</t>
  </si>
  <si>
    <t>sazba daně, dle zákona výše 21%</t>
  </si>
  <si>
    <t>Barva / provedení</t>
  </si>
  <si>
    <t>INTERIÉR</t>
  </si>
  <si>
    <t>Soupis stavebních prací, dodávek a služeb</t>
  </si>
  <si>
    <t>Stavba:</t>
  </si>
  <si>
    <t>Zadavatel</t>
  </si>
  <si>
    <t>IČO: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</si>
  <si>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</si>
  <si>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</si>
  <si>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</si>
  <si>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</si>
  <si>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</si>
  <si>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</si>
  <si>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</si>
  <si>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</si>
  <si>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Vedlejší náklady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</si>
  <si>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</si>
  <si>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</si>
  <si>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</si>
  <si>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</si>
  <si>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</si>
  <si>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</si>
  <si>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</si>
  <si>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</si>
  <si>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</si>
  <si>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</si>
  <si>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</si>
  <si>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</si>
  <si>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</si>
  <si>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</si>
  <si>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</si>
  <si>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Brno</t>
  </si>
  <si>
    <t>Interiér</t>
  </si>
  <si>
    <t>Část:</t>
  </si>
  <si>
    <t>1.0 ÚLOŽNÝ PROSTOR A SKŘÍNĚ</t>
  </si>
  <si>
    <t>SK5</t>
  </si>
  <si>
    <t>SK6</t>
  </si>
  <si>
    <t>SK7</t>
  </si>
  <si>
    <t>SK8</t>
  </si>
  <si>
    <t>SK9</t>
  </si>
  <si>
    <t>1.1</t>
  </si>
  <si>
    <t>1.2</t>
  </si>
  <si>
    <t>1.4</t>
  </si>
  <si>
    <t>2.1</t>
  </si>
  <si>
    <t>4.0 DOPLŇKY</t>
  </si>
  <si>
    <t>ks/m2</t>
  </si>
  <si>
    <t>Knihovna se žebříkem</t>
  </si>
  <si>
    <t>RA1</t>
  </si>
  <si>
    <t xml:space="preserve">Vysoká úložná skříň s umyvadlem </t>
  </si>
  <si>
    <t>Vysoká úložná skříň</t>
  </si>
  <si>
    <t>Stojan na oděv</t>
  </si>
  <si>
    <t>Knihovna</t>
  </si>
  <si>
    <t>1.3</t>
  </si>
  <si>
    <t>Celoplošná skříň na soklu 60 mm. Ve spodní části uzavřené skříňky s posuvnými dvířky a stavitelnými policemi, horní část pevné police. V levé části dvojitá záda pro nábytkový vypínač. Korpus LTD 36 mm, bílá mat., pohledová se strukturou, ABS hrana 1mm v barvě desky, police a záda LTD 18 mm, bílá mat., ABS hrana 1mm v barvě desky, dvířka LTD 18 mm bílá mat., ABS hrana 1 mm v barvě desky, posuvná. Součástí závěsný žebřík šířka 414 mm, se závěsným hákem proti převrácení a se skrytým upevněním stupňů, rám a držáky stupňů - nerez, stupně – LTD bílá mat., vzorkovat podle odstínu skříně SK8 a SK9, tloušťka stupně 24 mm, nosnost 150 kg, pro zavěšení na závěsnou lištu pomocí závěsných háků. Musí umožňovat vyháknutí a přenos na knihovnu SK9, závěsná lišta matná kartáčovaná, nerez, délka 1700 mm, spojeno pomocí zajišťovacích čepů na délku 3400 mm, s dorazem pro posuvný žebřík na obou stranách a držáky lišty k přišroubování na vnitřní polici/půdu (maximální vzdálenost mezi držáky 800 mm), úchytkový L profil bílá mat, celkový rozměr 3655 x 320 x 3850 mm</t>
  </si>
  <si>
    <t>Skříň na soklu 60 mm se závěsnou lištou pro žebřík ZE z SK8. Ve spodní části uzavřené skříňky s posuvnými dvířky, horní část výškově nastavitelné police. Korpus, LTD 36 mm, bílá mat., ABS hrana 1mm v barvě desky, záda a police LTD 18 mm, bílá mat., ABS hrana 1mm v barvě desky, dvířka LTD 18 mm, bílá mat., ABS hrana 1mm v barvě desky, posuvná, závěsná lišta matná kartáčovaná, nerez, délka 1700 mm, spojeno pomocí zajišťovacích čepů na délku 3400 mm, s dorazem pro posuvný žebřík na obou stranách a držáky lišty k přišroubování na vnitřní polici/půdu (maximální vzdálenost mezi držáky 800 mm), úchytkový L profil bílá mat, celkový rozměr 3900 x 320 x 2716 mm</t>
  </si>
  <si>
    <t>dřevěné ramínko</t>
  </si>
  <si>
    <t>Dřevěné ramínko na oblečení, šířka 450 mm, výška 240 mm, váha 287 g</t>
  </si>
  <si>
    <t>Bílý ocelový stojan na oděv s ramínky a prostorem pro odkládání batohů. Hmotnost 6 kg, rám ocelová konstrukce v povrchové úpravě bílá prášková barva, odkládací část ocelová konstrukce v povrchové úpravě bílá prášková barva pro odložení batohů a tašek. Rozměr 1100 x 550 x 1550 mm. Musí umožnit zavěšení ramínka RA1.</t>
  </si>
  <si>
    <t>Skříň na soklu výšky 60 mm, korpus a police - LTD tl. 18 mm, bílá mat., pohledová se strukturou, ABS hrana 1 mm v barvě desky, police výškově nastavitelné, dvířka LTD 18 mm, světle žlutá mat., ABS hrana 1 mm v barvě desky, otevíravá, miskové panty s úhlem otevření min. 110°, horní deska kompakt tl. 12 mm, bílá mat., s probarvenou hranou v barvě desky, úchytkový L profil bílá matná, granitový kuchyňský dřez, rozměr 415 x 440 mm, montáž na desku, hloubka vaničky 170 mm, barva bílá, součástí přepad, výpusť, sítko a zátka, páková dřezová baterie, pohyblivá/otočná, v oblém designu, matný bílý povrch, montážní otvor 35 mm, montáž do dřezového otvoru, dřezový sifon bez výpusti s přípojkou a flexi hadicí, tlaková propojovací flexi hadička na vodu pro stojánkové baterie, nerez, úchytkový L profil bílá mat., celkový rozměr skříně 1200 x 600 x 3200 mm. Cena je vč. dopravy a montáže umyvadla a příslušenství.</t>
  </si>
  <si>
    <t xml:space="preserve">Skříň na soklu výšky 60 mm, korpus a police - LTD deska tl. 18 mm, bílá mat., pohledová se strukturou, ABS hrana 1 mm v barvě desky, police výškově nastavitelné, dvířka LTD 18 mm světle žlutá mat., ABS hrana 1 mm v barvě desky, otevíravá, miskové panty s úhlem otevření min. 110°, horní deska kompakt tl. 12 mm, bílá mat., s probarvenou hranou v barvě desky, úchytkový L profil bílá matná, celkový rozměr skříně 800 x 600 x 3200 mm </t>
  </si>
  <si>
    <t>ZI14</t>
  </si>
  <si>
    <t>Studentská židle</t>
  </si>
  <si>
    <t>2.0 SEDACÍ PRVKY</t>
  </si>
  <si>
    <t>ČTYŘSTĚN architekti v.o.s.</t>
  </si>
  <si>
    <t>Rázusova 377/70</t>
  </si>
  <si>
    <t>Masarykova univ. Pedagogická fakulta</t>
  </si>
  <si>
    <t>Ing. arch. Monika Mozolová</t>
  </si>
  <si>
    <t>60300</t>
  </si>
  <si>
    <t>Brno-střed</t>
  </si>
  <si>
    <t>Poříčí 623/7</t>
  </si>
  <si>
    <t>OPJAK - stavební úpr. a úpr. int. vybavení - část 1</t>
  </si>
  <si>
    <t xml:space="preserve">Dvoubarevná stohovatelná konferenční židle s plastovým korpusem a ocelovou podnoží, bez područek a čalounění. Musí umožňovat spojování do řad a stohování na sebe. Židle se spojují vdle sebe uložením dvou sousedících noh na sebe. Nohy podnože v dolní části spojené, s plastovými polypropylenovými kluzáky. Stohovatelnost max. 15 židlí, stohovací výška 1700 - 1750 mm. Nosnost až 120 kg. Rámová podnož (se spojenými nohami v dolní části na pravé a levé straně viz ilustrační obrázek) z přesné ocelové trubky v povrchové úpravě bílá mat. RAL 9016, plastové kluzáky s integrovanou spojkou. Korpus - polypropylenová skořepina, dvoubarevná - barva bílá mat. (vnitřní část) a žlutá ve vysokém lesku (vnější část), bez područek a čalounění, tlumič pro stohování. Barevná kombinace je závazná!
</t>
  </si>
  <si>
    <t>00216224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</si>
</sst>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.00\ [$Kč-405]_-;\-* #,##0.00\ [$Kč-405]_-;_-* &quot;-&quot;??\ [$Kč-405]_-;_-@_-"/>
  </numFmts>
  <fonts count="31"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u/>
      <sz val="10"/>
      <color indexed="12"/>
      <name val="Arial CE"/>
      <charset val="238"/>
    </font>
    <font>
      <u/>
      <sz val="10"/>
      <color theme="10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sz val="11"/>
      <name val="Futura Bk"/>
      <family val="2"/>
      <charset val="238"/>
    </font>
    <font>
      <b/>
      <sz val="9"/>
      <name val="Futura Bk"/>
      <family val="2"/>
      <charset val="238"/>
    </font>
    <font>
      <sz val="10"/>
      <name val="Futura Bk"/>
      <family val="2"/>
      <charset val="238"/>
    </font>
    <font>
      <b/>
      <sz val="12"/>
      <name val="Futura Bk"/>
      <family val="2"/>
      <charset val="238"/>
    </font>
    <font>
      <b/>
      <sz val="14"/>
      <name val="Futura Bk"/>
      <family val="2"/>
      <charset val="238"/>
    </font>
    <font>
      <sz val="12"/>
      <name val="Futura Bk"/>
      <family val="2"/>
      <charset val="238"/>
    </font>
    <font>
      <sz val="9"/>
      <name val="Futura Bk"/>
      <family val="2"/>
      <charset val="238"/>
    </font>
    <font>
      <b/>
      <sz val="10"/>
      <name val="Futura Bk"/>
      <family val="2"/>
      <charset val="238"/>
    </font>
    <font>
      <sz val="12"/>
      <color theme="1"/>
      <name val="Futura Bk"/>
      <family val="2"/>
      <charset val="238"/>
    </font>
    <font>
      <sz val="11"/>
      <color theme="1"/>
      <name val="Futura Bk"/>
      <family val="2"/>
      <charset val="238"/>
    </font>
    <font>
      <sz val="10"/>
      <color theme="1"/>
      <name val="Futura Bk"/>
      <family val="2"/>
      <charset val="238"/>
    </font>
    <font>
      <b/>
      <sz val="11"/>
      <name val="Futura Bk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6E1EE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75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0" fillId="0" borderId="4" xfId="0" applyBorder="1"/>
    <xf numFmtId="49" fontId="0" fillId="3" borderId="4" xfId="0" applyNumberFormat="1" applyFill="1" applyBorder="1" applyAlignment="1">
      <alignment vertical="center"/>
    </xf>
    <xf numFmtId="49" fontId="5" fillId="0" borderId="0" xfId="8" applyNumberFormat="1" applyFill="1" applyAlignment="1">
      <alignment vertical="center"/>
    </xf>
    <xf numFmtId="49" fontId="5" fillId="0" borderId="4" xfId="8" applyNumberFormat="1" applyFill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4" xfId="0" applyNumberFormat="1" applyBorder="1" applyAlignment="1">
      <alignment horizontal="left" vertical="center"/>
    </xf>
    <xf numFmtId="49" fontId="5" fillId="0" borderId="4" xfId="8" applyNumberFormat="1" applyFill="1" applyBorder="1" applyAlignment="1">
      <alignment horizontal="left" vertical="center"/>
    </xf>
    <xf numFmtId="49" fontId="0" fillId="0" borderId="0" xfId="0" applyNumberFormat="1" applyAlignment="1">
      <alignment vertical="center"/>
    </xf>
    <xf numFmtId="0" fontId="6" fillId="0" borderId="0" xfId="0" applyFont="1"/>
    <xf numFmtId="165" fontId="7" fillId="0" borderId="0" xfId="0" applyNumberFormat="1" applyFont="1"/>
    <xf numFmtId="0" fontId="9" fillId="5" borderId="12" xfId="0" applyFont="1" applyFill="1" applyBorder="1" applyAlignment="1">
      <alignment horizontal="left" vertical="center" indent="1"/>
    </xf>
    <xf numFmtId="0" fontId="0" fillId="5" borderId="0" xfId="0" applyFill="1" applyAlignment="1">
      <alignment wrapText="1"/>
    </xf>
    <xf numFmtId="49" fontId="10" fillId="5" borderId="0" xfId="0" applyNumberFormat="1" applyFont="1" applyFill="1" applyAlignment="1">
      <alignment horizontal="left" vertical="center" wrapText="1"/>
    </xf>
    <xf numFmtId="0" fontId="0" fillId="5" borderId="12" xfId="0" applyFill="1" applyBorder="1" applyAlignment="1">
      <alignment horizontal="left" vertical="center" indent="1"/>
    </xf>
    <xf numFmtId="0" fontId="11" fillId="5" borderId="0" xfId="0" applyFont="1" applyFill="1" applyAlignment="1">
      <alignment horizontal="left" vertical="center" wrapText="1"/>
    </xf>
    <xf numFmtId="0" fontId="0" fillId="5" borderId="15" xfId="0" applyFill="1" applyBorder="1" applyAlignment="1">
      <alignment horizontal="left" vertical="center" indent="1"/>
    </xf>
    <xf numFmtId="0" fontId="0" fillId="5" borderId="8" xfId="0" applyFill="1" applyBorder="1" applyAlignment="1">
      <alignment wrapText="1"/>
    </xf>
    <xf numFmtId="0" fontId="11" fillId="5" borderId="8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49" fontId="11" fillId="0" borderId="0" xfId="0" applyNumberFormat="1" applyFont="1" applyAlignment="1">
      <alignment horizontal="left" vertical="center"/>
    </xf>
    <xf numFmtId="0" fontId="0" fillId="0" borderId="14" xfId="0" applyBorder="1"/>
    <xf numFmtId="0" fontId="11" fillId="0" borderId="12" xfId="0" applyFont="1" applyBorder="1" applyAlignment="1">
      <alignment horizontal="left" vertical="center" indent="1"/>
    </xf>
    <xf numFmtId="0" fontId="11" fillId="0" borderId="0" xfId="0" applyFont="1" applyAlignment="1">
      <alignment vertical="center" wrapText="1"/>
    </xf>
    <xf numFmtId="0" fontId="11" fillId="0" borderId="15" xfId="0" applyFont="1" applyBorder="1" applyAlignment="1">
      <alignment horizontal="left" vertical="center" indent="1"/>
    </xf>
    <xf numFmtId="0" fontId="11" fillId="0" borderId="8" xfId="0" applyFont="1" applyBorder="1" applyAlignment="1">
      <alignment horizontal="right" vertical="center" wrapText="1"/>
    </xf>
    <xf numFmtId="49" fontId="11" fillId="0" borderId="8" xfId="0" applyNumberFormat="1" applyFont="1" applyBorder="1" applyAlignment="1">
      <alignment horizontal="left" vertical="center" wrapText="1"/>
    </xf>
    <xf numFmtId="0" fontId="0" fillId="0" borderId="8" xfId="0" applyBorder="1" applyAlignment="1">
      <alignment vertical="center"/>
    </xf>
    <xf numFmtId="0" fontId="11" fillId="0" borderId="8" xfId="0" applyFont="1" applyBorder="1" applyAlignment="1">
      <alignment vertical="center"/>
    </xf>
    <xf numFmtId="0" fontId="0" fillId="0" borderId="16" xfId="0" applyBorder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0" fillId="0" borderId="12" xfId="0" applyBorder="1"/>
    <xf numFmtId="0" fontId="0" fillId="0" borderId="15" xfId="0" applyBorder="1" applyAlignment="1">
      <alignment horizontal="left" indent="1"/>
    </xf>
    <xf numFmtId="0" fontId="11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17" xfId="0" applyBorder="1" applyAlignment="1">
      <alignment horizontal="left" vertical="top" inden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0" fillId="0" borderId="13" xfId="0" applyBorder="1"/>
    <xf numFmtId="0" fontId="0" fillId="0" borderId="8" xfId="0" applyBorder="1" applyAlignment="1">
      <alignment horizontal="left" wrapText="1"/>
    </xf>
    <xf numFmtId="0" fontId="0" fillId="0" borderId="8" xfId="0" applyBorder="1" applyAlignment="1">
      <alignment wrapText="1"/>
    </xf>
    <xf numFmtId="0" fontId="0" fillId="0" borderId="18" xfId="0" applyBorder="1" applyAlignment="1">
      <alignment horizontal="left" vertical="center" inden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1" fillId="0" borderId="18" xfId="0" applyFont="1" applyBorder="1" applyAlignment="1">
      <alignment horizontal="left" vertical="center" inden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0" fillId="0" borderId="18" xfId="0" applyBorder="1" applyAlignment="1">
      <alignment horizontal="left" indent="1"/>
    </xf>
    <xf numFmtId="1" fontId="1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indent="1"/>
    </xf>
    <xf numFmtId="0" fontId="11" fillId="0" borderId="1" xfId="0" applyFont="1" applyBorder="1" applyAlignment="1">
      <alignment vertical="center"/>
    </xf>
    <xf numFmtId="49" fontId="0" fillId="0" borderId="19" xfId="0" applyNumberFormat="1" applyBorder="1" applyAlignment="1">
      <alignment horizontal="left" vertical="center"/>
    </xf>
    <xf numFmtId="1" fontId="11" fillId="0" borderId="2" xfId="0" applyNumberFormat="1" applyFont="1" applyBorder="1" applyAlignment="1">
      <alignment horizontal="right" vertical="center" wrapText="1"/>
    </xf>
    <xf numFmtId="0" fontId="0" fillId="0" borderId="15" xfId="0" applyBorder="1" applyAlignment="1">
      <alignment horizontal="left" vertical="center" indent="1"/>
    </xf>
    <xf numFmtId="0" fontId="0" fillId="0" borderId="8" xfId="0" applyBorder="1" applyAlignment="1">
      <alignment horizontal="left" vertical="center" wrapText="1"/>
    </xf>
    <xf numFmtId="1" fontId="11" fillId="0" borderId="7" xfId="0" applyNumberFormat="1" applyFont="1" applyBorder="1" applyAlignment="1">
      <alignment horizontal="right" vertical="center" wrapText="1"/>
    </xf>
    <xf numFmtId="0" fontId="0" fillId="0" borderId="8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14" xfId="0" applyNumberFormat="1" applyBorder="1" applyAlignment="1">
      <alignment horizontal="left" vertical="center"/>
    </xf>
    <xf numFmtId="0" fontId="14" fillId="5" borderId="20" xfId="0" applyFont="1" applyFill="1" applyBorder="1" applyAlignment="1">
      <alignment horizontal="left" vertical="center" indent="1"/>
    </xf>
    <xf numFmtId="0" fontId="15" fillId="5" borderId="21" xfId="0" applyFont="1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4" fontId="14" fillId="5" borderId="21" xfId="0" applyNumberFormat="1" applyFont="1" applyFill="1" applyBorder="1" applyAlignment="1">
      <alignment horizontal="left" vertical="center"/>
    </xf>
    <xf numFmtId="49" fontId="0" fillId="5" borderId="22" xfId="0" applyNumberFormat="1" applyFill="1" applyBorder="1" applyAlignment="1">
      <alignment horizontal="left" vertical="center"/>
    </xf>
    <xf numFmtId="0" fontId="0" fillId="5" borderId="21" xfId="0" applyFill="1" applyBorder="1" applyAlignment="1">
      <alignment wrapText="1"/>
    </xf>
    <xf numFmtId="0" fontId="0" fillId="5" borderId="21" xfId="0" applyFill="1" applyBorder="1"/>
    <xf numFmtId="49" fontId="11" fillId="5" borderId="22" xfId="0" applyNumberFormat="1" applyFont="1" applyFill="1" applyBorder="1" applyAlignment="1">
      <alignment horizontal="left" vertical="center"/>
    </xf>
    <xf numFmtId="0" fontId="0" fillId="0" borderId="14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11" fillId="0" borderId="8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1" fillId="0" borderId="8" xfId="0" applyFont="1" applyBorder="1" applyAlignment="1">
      <alignment vertical="top"/>
    </xf>
    <xf numFmtId="14" fontId="11" fillId="0" borderId="8" xfId="0" applyNumberFormat="1" applyFont="1" applyBorder="1" applyAlignment="1">
      <alignment horizontal="center" vertical="top"/>
    </xf>
    <xf numFmtId="0" fontId="11" fillId="0" borderId="12" xfId="0" applyFont="1" applyBorder="1"/>
    <xf numFmtId="0" fontId="11" fillId="0" borderId="0" xfId="0" applyFont="1" applyAlignment="1">
      <alignment wrapText="1"/>
    </xf>
    <xf numFmtId="0" fontId="11" fillId="0" borderId="0" xfId="0" applyFont="1"/>
    <xf numFmtId="0" fontId="11" fillId="0" borderId="14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3" xfId="0" applyBorder="1"/>
    <xf numFmtId="0" fontId="0" fillId="0" borderId="24" xfId="0" applyBorder="1" applyAlignment="1">
      <alignment wrapText="1"/>
    </xf>
    <xf numFmtId="0" fontId="0" fillId="0" borderId="24" xfId="0" applyBorder="1"/>
    <xf numFmtId="0" fontId="0" fillId="0" borderId="25" xfId="0" applyBorder="1" applyAlignment="1">
      <alignment horizontal="right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>
      <alignment horizontal="right"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49" fontId="20" fillId="0" borderId="26" xfId="0" applyNumberFormat="1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/>
    </xf>
    <xf numFmtId="0" fontId="21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/>
    </xf>
    <xf numFmtId="0" fontId="23" fillId="4" borderId="6" xfId="0" applyFont="1" applyFill="1" applyBorder="1" applyAlignment="1">
      <alignment horizontal="center"/>
    </xf>
    <xf numFmtId="0" fontId="24" fillId="4" borderId="27" xfId="0" applyFont="1" applyFill="1" applyBorder="1"/>
    <xf numFmtId="0" fontId="25" fillId="4" borderId="5" xfId="0" applyFont="1" applyFill="1" applyBorder="1" applyAlignment="1">
      <alignment horizontal="left" vertical="center"/>
    </xf>
    <xf numFmtId="0" fontId="19" fillId="4" borderId="5" xfId="0" applyFont="1" applyFill="1" applyBorder="1"/>
    <xf numFmtId="0" fontId="25" fillId="4" borderId="7" xfId="0" applyFont="1" applyFill="1" applyBorder="1" applyAlignment="1">
      <alignment horizontal="left" vertical="center"/>
    </xf>
    <xf numFmtId="0" fontId="25" fillId="4" borderId="2" xfId="0" applyFont="1" applyFill="1" applyBorder="1" applyAlignment="1">
      <alignment horizontal="left" vertical="center"/>
    </xf>
    <xf numFmtId="0" fontId="25" fillId="4" borderId="1" xfId="0" applyFont="1" applyFill="1" applyBorder="1" applyAlignment="1">
      <alignment horizontal="left" vertical="center"/>
    </xf>
    <xf numFmtId="0" fontId="25" fillId="4" borderId="3" xfId="0" applyFont="1" applyFill="1" applyBorder="1" applyAlignment="1">
      <alignment horizontal="left" vertical="center"/>
    </xf>
    <xf numFmtId="0" fontId="26" fillId="0" borderId="4" xfId="0" applyFont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center" vertical="center"/>
    </xf>
    <xf numFmtId="0" fontId="27" fillId="0" borderId="4" xfId="0" applyFont="1" applyBorder="1" applyAlignment="1">
      <alignment horizontal="center" vertical="center" wrapText="1"/>
    </xf>
    <xf numFmtId="0" fontId="18" fillId="0" borderId="4" xfId="0" applyFont="1" applyBorder="1"/>
    <xf numFmtId="4" fontId="18" fillId="0" borderId="4" xfId="0" applyNumberFormat="1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vertical="top"/>
    </xf>
    <xf numFmtId="0" fontId="18" fillId="4" borderId="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left" vertical="top"/>
    </xf>
    <xf numFmtId="0" fontId="29" fillId="4" borderId="3" xfId="0" applyFont="1" applyFill="1" applyBorder="1" applyAlignment="1">
      <alignment horizontal="left" vertical="top"/>
    </xf>
    <xf numFmtId="0" fontId="21" fillId="4" borderId="2" xfId="0" applyFont="1" applyFill="1" applyBorder="1" applyAlignment="1">
      <alignment horizontal="left" vertical="center"/>
    </xf>
    <xf numFmtId="0" fontId="29" fillId="4" borderId="1" xfId="0" applyFont="1" applyFill="1" applyBorder="1" applyAlignment="1">
      <alignment horizontal="left" vertical="center"/>
    </xf>
    <xf numFmtId="49" fontId="18" fillId="0" borderId="4" xfId="0" applyNumberFormat="1" applyFont="1" applyBorder="1" applyAlignment="1">
      <alignment horizontal="center" vertical="center"/>
    </xf>
    <xf numFmtId="164" fontId="18" fillId="0" borderId="4" xfId="7" applyNumberFormat="1" applyFont="1" applyFill="1" applyBorder="1" applyAlignment="1">
      <alignment horizontal="right" vertical="center"/>
    </xf>
    <xf numFmtId="164" fontId="18" fillId="0" borderId="4" xfId="0" applyNumberFormat="1" applyFont="1" applyBorder="1" applyAlignment="1">
      <alignment horizontal="center" vertical="center"/>
    </xf>
    <xf numFmtId="0" fontId="23" fillId="0" borderId="0" xfId="0" applyFont="1"/>
    <xf numFmtId="165" fontId="23" fillId="0" borderId="0" xfId="7" applyNumberFormat="1" applyFont="1" applyBorder="1"/>
    <xf numFmtId="0" fontId="29" fillId="4" borderId="3" xfId="0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49" fontId="13" fillId="5" borderId="6" xfId="0" applyNumberFormat="1" applyFont="1" applyFill="1" applyBorder="1" applyAlignment="1">
      <alignment horizontal="left" vertical="center" wrapText="1"/>
    </xf>
    <xf numFmtId="0" fontId="30" fillId="5" borderId="6" xfId="0" applyFont="1" applyFill="1" applyBorder="1" applyAlignment="1">
      <alignment wrapText="1"/>
    </xf>
    <xf numFmtId="0" fontId="30" fillId="5" borderId="13" xfId="0" applyFont="1" applyFill="1" applyBorder="1" applyAlignment="1">
      <alignment wrapText="1"/>
    </xf>
    <xf numFmtId="0" fontId="11" fillId="5" borderId="0" xfId="0" applyFont="1" applyFill="1" applyAlignment="1">
      <alignment horizontal="left" vertical="center" wrapText="1"/>
    </xf>
    <xf numFmtId="0" fontId="0" fillId="5" borderId="0" xfId="0" applyFill="1" applyAlignment="1">
      <alignment wrapText="1"/>
    </xf>
    <xf numFmtId="0" fontId="0" fillId="5" borderId="14" xfId="0" applyFill="1" applyBorder="1" applyAlignment="1">
      <alignment wrapText="1"/>
    </xf>
    <xf numFmtId="0" fontId="10" fillId="5" borderId="8" xfId="0" applyFont="1" applyFill="1" applyBorder="1" applyAlignment="1">
      <alignment horizontal="left" vertical="center" wrapText="1"/>
    </xf>
    <xf numFmtId="0" fontId="10" fillId="5" borderId="16" xfId="0" applyFont="1" applyFill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49" fontId="11" fillId="0" borderId="8" xfId="0" applyNumberFormat="1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8" xfId="0" applyFont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11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right" indent="1"/>
    </xf>
    <xf numFmtId="0" fontId="0" fillId="0" borderId="16" xfId="0" applyBorder="1" applyAlignment="1">
      <alignment horizontal="right" indent="1"/>
    </xf>
    <xf numFmtId="4" fontId="12" fillId="0" borderId="2" xfId="0" applyNumberFormat="1" applyFont="1" applyBorder="1" applyAlignment="1">
      <alignment horizontal="right" vertical="center" indent="1"/>
    </xf>
    <xf numFmtId="4" fontId="12" fillId="0" borderId="3" xfId="0" applyNumberFormat="1" applyFont="1" applyBorder="1" applyAlignment="1">
      <alignment horizontal="right" vertical="center" indent="1"/>
    </xf>
    <xf numFmtId="4" fontId="12" fillId="0" borderId="19" xfId="0" applyNumberFormat="1" applyFont="1" applyBorder="1" applyAlignment="1">
      <alignment horizontal="right" vertical="center" indent="1"/>
    </xf>
    <xf numFmtId="1" fontId="0" fillId="0" borderId="8" xfId="0" applyNumberFormat="1" applyBorder="1" applyAlignment="1">
      <alignment horizontal="right" indent="1"/>
    </xf>
    <xf numFmtId="4" fontId="13" fillId="0" borderId="2" xfId="0" applyNumberFormat="1" applyFont="1" applyBorder="1" applyAlignment="1">
      <alignment horizontal="right" vertical="center" indent="1"/>
    </xf>
    <xf numFmtId="4" fontId="13" fillId="0" borderId="3" xfId="0" applyNumberFormat="1" applyFont="1" applyBorder="1" applyAlignment="1">
      <alignment horizontal="right" vertical="center" indent="1"/>
    </xf>
    <xf numFmtId="4" fontId="13" fillId="0" borderId="19" xfId="0" applyNumberFormat="1" applyFont="1" applyBorder="1" applyAlignment="1">
      <alignment horizontal="right" vertical="center" indent="1"/>
    </xf>
    <xf numFmtId="4" fontId="16" fillId="5" borderId="21" xfId="0" applyNumberFormat="1" applyFont="1" applyFill="1" applyBorder="1" applyAlignment="1">
      <alignment horizontal="right" vertical="center"/>
    </xf>
    <xf numFmtId="0" fontId="1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wrapText="1"/>
    </xf>
    <xf numFmtId="4" fontId="13" fillId="0" borderId="2" xfId="0" applyNumberFormat="1" applyFont="1" applyBorder="1" applyAlignment="1">
      <alignment vertical="center"/>
    </xf>
    <xf numFmtId="4" fontId="13" fillId="0" borderId="1" xfId="0" applyNumberFormat="1" applyFont="1" applyBorder="1" applyAlignment="1">
      <alignment vertical="center"/>
    </xf>
    <xf numFmtId="4" fontId="13" fillId="0" borderId="6" xfId="0" applyNumberFormat="1" applyFont="1" applyBorder="1" applyAlignment="1">
      <alignment horizontal="right" vertical="center"/>
    </xf>
  </cellXfs>
  <cellStyles count="9">
    <cellStyle name="Hypertextový odkaz" xfId="8" builtinId="8"/>
    <cellStyle name="Hypertextový odkaz 2" xfId="5" xr:uid="{00000000-0005-0000-0000-000001000000}"/>
    <cellStyle name="Měna" xfId="7" builtinId="4"/>
    <cellStyle name="Měna 2" xfId="4" xr:uid="{00000000-0005-0000-0000-000003000000}"/>
    <cellStyle name="Normální" xfId="0" builtinId="0"/>
    <cellStyle name="Normální 2" xfId="3" xr:uid="{00000000-0005-0000-0000-000005000000}"/>
    <cellStyle name="Normální 3" xfId="1" xr:uid="{00000000-0005-0000-0000-000006000000}"/>
    <cellStyle name="Procenta 2" xfId="6" xr:uid="{00000000-0005-0000-0000-000007000000}"/>
    <cellStyle name="Procenta 3" xfId="2" xr:uid="{00000000-0005-0000-0000-000008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71437</xdr:colOff>
      <xdr:row>6</xdr:row>
      <xdr:rowOff>738189</xdr:rowOff>
    </xdr:from>
    <xdr:to>
      <xdr:col>4</xdr:col>
      <xdr:colOff>2721451</xdr:colOff>
      <xdr:row>6</xdr:row>
      <xdr:rowOff>3516923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739"/>
        <a:stretch/>
      </xdr:blipFill>
      <xdr:spPr>
        <a:xfrm>
          <a:off x="5075725" y="26609554"/>
          <a:ext cx="2650014" cy="2778734"/>
        </a:xfrm>
        <a:prstGeom prst="rect">
          <a:avLst/>
        </a:prstGeom>
      </xdr:spPr>
    </xdr:pic>
    <xdr:clientData/>
  </xdr:twoCellAnchor>
  <xdr:twoCellAnchor editAs="oneCell">
    <xdr:from>
      <xdr:col>4</xdr:col>
      <xdr:colOff>36635</xdr:colOff>
      <xdr:row>7</xdr:row>
      <xdr:rowOff>1069732</xdr:rowOff>
    </xdr:from>
    <xdr:to>
      <xdr:col>4</xdr:col>
      <xdr:colOff>2754884</xdr:colOff>
      <xdr:row>7</xdr:row>
      <xdr:rowOff>2952750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167"/>
        <a:stretch/>
      </xdr:blipFill>
      <xdr:spPr>
        <a:xfrm>
          <a:off x="5040923" y="32135886"/>
          <a:ext cx="2718249" cy="1883018"/>
        </a:xfrm>
        <a:prstGeom prst="rect">
          <a:avLst/>
        </a:prstGeom>
      </xdr:spPr>
    </xdr:pic>
    <xdr:clientData/>
  </xdr:twoCellAnchor>
  <xdr:twoCellAnchor editAs="oneCell">
    <xdr:from>
      <xdr:col>4</xdr:col>
      <xdr:colOff>830036</xdr:colOff>
      <xdr:row>5</xdr:row>
      <xdr:rowOff>212127</xdr:rowOff>
    </xdr:from>
    <xdr:to>
      <xdr:col>4</xdr:col>
      <xdr:colOff>2068285</xdr:colOff>
      <xdr:row>5</xdr:row>
      <xdr:rowOff>1880505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32715" y="24242341"/>
          <a:ext cx="1238249" cy="1668378"/>
        </a:xfrm>
        <a:prstGeom prst="rect">
          <a:avLst/>
        </a:prstGeom>
      </xdr:spPr>
    </xdr:pic>
    <xdr:clientData/>
  </xdr:twoCellAnchor>
  <xdr:twoCellAnchor editAs="oneCell">
    <xdr:from>
      <xdr:col>4</xdr:col>
      <xdr:colOff>312964</xdr:colOff>
      <xdr:row>3</xdr:row>
      <xdr:rowOff>149679</xdr:rowOff>
    </xdr:from>
    <xdr:to>
      <xdr:col>4</xdr:col>
      <xdr:colOff>2379845</xdr:colOff>
      <xdr:row>3</xdr:row>
      <xdr:rowOff>4762500</xdr:rowOff>
    </xdr:to>
    <xdr:pic>
      <xdr:nvPicPr>
        <xdr:cNvPr id="35" name="Obrázek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0" y="14097000"/>
          <a:ext cx="2066881" cy="4612821"/>
        </a:xfrm>
        <a:prstGeom prst="rect">
          <a:avLst/>
        </a:prstGeom>
      </xdr:spPr>
    </xdr:pic>
    <xdr:clientData/>
  </xdr:twoCellAnchor>
  <xdr:twoCellAnchor editAs="oneCell">
    <xdr:from>
      <xdr:col>4</xdr:col>
      <xdr:colOff>625928</xdr:colOff>
      <xdr:row>4</xdr:row>
      <xdr:rowOff>54427</xdr:rowOff>
    </xdr:from>
    <xdr:to>
      <xdr:col>4</xdr:col>
      <xdr:colOff>2233369</xdr:colOff>
      <xdr:row>4</xdr:row>
      <xdr:rowOff>4815748</xdr:rowOff>
    </xdr:to>
    <xdr:pic>
      <xdr:nvPicPr>
        <xdr:cNvPr id="36" name="Obrázek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32714" y="19199677"/>
          <a:ext cx="1607441" cy="4761321"/>
        </a:xfrm>
        <a:prstGeom prst="rect">
          <a:avLst/>
        </a:prstGeom>
      </xdr:spPr>
    </xdr:pic>
    <xdr:clientData/>
  </xdr:twoCellAnchor>
  <xdr:twoCellAnchor editAs="oneCell">
    <xdr:from>
      <xdr:col>4</xdr:col>
      <xdr:colOff>326571</xdr:colOff>
      <xdr:row>9</xdr:row>
      <xdr:rowOff>721179</xdr:rowOff>
    </xdr:from>
    <xdr:to>
      <xdr:col>4</xdr:col>
      <xdr:colOff>2621598</xdr:colOff>
      <xdr:row>9</xdr:row>
      <xdr:rowOff>4384222</xdr:rowOff>
    </xdr:to>
    <xdr:pic>
      <xdr:nvPicPr>
        <xdr:cNvPr id="37" name="Obrázek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39" r="23002"/>
        <a:stretch/>
      </xdr:blipFill>
      <xdr:spPr>
        <a:xfrm>
          <a:off x="5633357" y="167517536"/>
          <a:ext cx="2295027" cy="3663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view="pageLayout" topLeftCell="A13" zoomScaleNormal="100" workbookViewId="0">
      <selection activeCell="J6" sqref="J6"/>
    </sheetView>
  </sheetViews>
  <sheetFormatPr defaultRowHeight="13.2"/>
  <sheetData>
    <row r="1" spans="1:9" ht="17.399999999999999">
      <c r="A1" s="137" t="s">
        <v>11</v>
      </c>
      <c r="B1" s="138"/>
      <c r="C1" s="138"/>
      <c r="D1" s="138"/>
      <c r="E1" s="138"/>
      <c r="F1" s="138"/>
      <c r="G1" s="138"/>
      <c r="H1" s="138"/>
      <c r="I1" s="139"/>
    </row>
    <row r="2" spans="1:9" ht="15.6">
      <c r="A2" s="15" t="s">
        <v>12</v>
      </c>
      <c r="B2" s="16"/>
      <c r="C2" s="17"/>
      <c r="D2" s="140" t="s">
        <v>78</v>
      </c>
      <c r="E2" s="141"/>
      <c r="F2" s="141"/>
      <c r="G2" s="141"/>
      <c r="H2" s="141"/>
      <c r="I2" s="142"/>
    </row>
    <row r="3" spans="1:9">
      <c r="A3" s="18"/>
      <c r="B3" s="16"/>
      <c r="C3" s="19"/>
      <c r="D3" s="143"/>
      <c r="E3" s="144"/>
      <c r="F3" s="144"/>
      <c r="G3" s="144"/>
      <c r="H3" s="144"/>
      <c r="I3" s="145"/>
    </row>
    <row r="4" spans="1:9" ht="12.75" customHeight="1">
      <c r="A4" s="20" t="s">
        <v>41</v>
      </c>
      <c r="B4" s="21"/>
      <c r="C4" s="22"/>
      <c r="D4" s="146" t="s">
        <v>40</v>
      </c>
      <c r="E4" s="146"/>
      <c r="F4" s="146"/>
      <c r="G4" s="146"/>
      <c r="H4" s="146"/>
      <c r="I4" s="147"/>
    </row>
    <row r="5" spans="1:9">
      <c r="A5" s="23" t="s">
        <v>13</v>
      </c>
      <c r="B5" s="24"/>
      <c r="C5" s="148" t="s">
        <v>73</v>
      </c>
      <c r="D5" s="149"/>
      <c r="E5" s="149"/>
      <c r="F5" s="149"/>
      <c r="G5" s="25" t="s">
        <v>14</v>
      </c>
      <c r="H5" t="s">
        <v>80</v>
      </c>
      <c r="I5" s="27"/>
    </row>
    <row r="6" spans="1:9">
      <c r="A6" s="28"/>
      <c r="B6" s="29"/>
      <c r="C6" s="135" t="s">
        <v>77</v>
      </c>
      <c r="D6" s="136"/>
      <c r="E6" s="136"/>
      <c r="F6" s="136"/>
      <c r="G6" s="25"/>
      <c r="H6" s="26"/>
      <c r="I6" s="27"/>
    </row>
    <row r="7" spans="1:9">
      <c r="A7" s="30"/>
      <c r="B7" s="31"/>
      <c r="C7" s="32" t="s">
        <v>75</v>
      </c>
      <c r="D7" s="150" t="s">
        <v>76</v>
      </c>
      <c r="E7" s="151"/>
      <c r="F7" s="151"/>
      <c r="G7" s="33"/>
      <c r="H7" s="34"/>
      <c r="I7" s="35"/>
    </row>
    <row r="8" spans="1:9">
      <c r="A8" s="23" t="s">
        <v>15</v>
      </c>
      <c r="B8" s="24"/>
      <c r="C8" s="36"/>
      <c r="D8" s="24"/>
      <c r="G8" s="25"/>
      <c r="H8" s="37"/>
      <c r="I8" s="27"/>
    </row>
    <row r="9" spans="1:9">
      <c r="A9" s="38"/>
      <c r="B9" s="24"/>
      <c r="C9" s="36"/>
      <c r="D9" s="24"/>
      <c r="G9" s="25"/>
      <c r="H9" s="37"/>
      <c r="I9" s="27"/>
    </row>
    <row r="10" spans="1:9">
      <c r="A10" s="39"/>
      <c r="B10" s="31"/>
      <c r="C10" s="40"/>
      <c r="D10" s="41"/>
      <c r="E10" s="33"/>
      <c r="F10" s="42"/>
      <c r="G10" s="42"/>
      <c r="H10" s="43"/>
      <c r="I10" s="35"/>
    </row>
    <row r="11" spans="1:9">
      <c r="A11" s="23" t="s">
        <v>16</v>
      </c>
      <c r="B11" s="24"/>
      <c r="C11" s="152" t="s">
        <v>71</v>
      </c>
      <c r="D11" s="152"/>
      <c r="E11" s="152"/>
      <c r="F11" s="152"/>
      <c r="G11" s="25" t="s">
        <v>14</v>
      </c>
      <c r="H11">
        <v>7430825</v>
      </c>
      <c r="I11" s="27"/>
    </row>
    <row r="12" spans="1:9">
      <c r="A12" s="28"/>
      <c r="B12" s="29"/>
      <c r="C12" s="153" t="s">
        <v>72</v>
      </c>
      <c r="D12" s="153"/>
      <c r="E12" s="153"/>
      <c r="F12" s="153"/>
      <c r="G12" s="25"/>
      <c r="H12" s="96"/>
      <c r="I12" s="27"/>
    </row>
    <row r="13" spans="1:9">
      <c r="A13" s="30"/>
      <c r="B13" s="31"/>
      <c r="C13" s="97">
        <v>61400</v>
      </c>
      <c r="D13" s="154" t="s">
        <v>39</v>
      </c>
      <c r="E13" s="155"/>
      <c r="F13" s="155"/>
      <c r="G13" s="98"/>
      <c r="H13" s="34"/>
      <c r="I13" s="35"/>
    </row>
    <row r="14" spans="1:9">
      <c r="A14" s="44" t="s">
        <v>17</v>
      </c>
      <c r="B14" s="45"/>
      <c r="C14" s="156" t="s">
        <v>74</v>
      </c>
      <c r="D14" s="156"/>
      <c r="E14" s="156"/>
      <c r="F14" s="156"/>
      <c r="G14" s="46"/>
      <c r="H14" s="47"/>
      <c r="I14" s="48"/>
    </row>
    <row r="15" spans="1:9">
      <c r="A15" s="39" t="s">
        <v>18</v>
      </c>
      <c r="B15" s="49"/>
      <c r="C15" s="50"/>
      <c r="D15" s="162"/>
      <c r="E15" s="162"/>
      <c r="F15" s="157"/>
      <c r="G15" s="157"/>
      <c r="H15" s="157" t="s">
        <v>19</v>
      </c>
      <c r="I15" s="158"/>
    </row>
    <row r="16" spans="1:9" ht="13.8">
      <c r="A16" s="51" t="s">
        <v>20</v>
      </c>
      <c r="B16" s="52"/>
      <c r="C16" s="53"/>
      <c r="D16" s="159"/>
      <c r="E16" s="160"/>
      <c r="F16" s="159"/>
      <c r="G16" s="160"/>
      <c r="H16" s="159">
        <f>SUMIF(E86:E183,#REF!,H86:H183)+SUMIF(E86:E183,"PSU",H86:H183)</f>
        <v>0</v>
      </c>
      <c r="I16" s="161"/>
    </row>
    <row r="17" spans="1:9" ht="13.8">
      <c r="A17" s="51" t="s">
        <v>21</v>
      </c>
      <c r="B17" s="52"/>
      <c r="C17" s="53"/>
      <c r="D17" s="159"/>
      <c r="E17" s="160"/>
      <c r="F17" s="159"/>
      <c r="G17" s="160"/>
      <c r="H17" s="159">
        <f>SUMIF(E86:E183,#REF!,H86:H183)</f>
        <v>0</v>
      </c>
      <c r="I17" s="161"/>
    </row>
    <row r="18" spans="1:9" ht="13.8">
      <c r="A18" s="51" t="s">
        <v>22</v>
      </c>
      <c r="B18" s="52"/>
      <c r="C18" s="53"/>
      <c r="D18" s="159"/>
      <c r="E18" s="160"/>
      <c r="F18" s="159"/>
      <c r="G18" s="160"/>
      <c r="H18" s="159">
        <f>SUMIF(E86:E183,#REF!,H86:H183)</f>
        <v>0</v>
      </c>
      <c r="I18" s="161"/>
    </row>
    <row r="19" spans="1:9" ht="13.8">
      <c r="A19" s="51" t="s">
        <v>23</v>
      </c>
      <c r="B19" s="52"/>
      <c r="C19" s="53"/>
      <c r="D19" s="159"/>
      <c r="E19" s="160"/>
      <c r="F19" s="159"/>
      <c r="G19" s="160"/>
      <c r="H19" s="159">
        <f>SUMIF(E86:E183,#REF!,H86:H183)</f>
        <v>0</v>
      </c>
      <c r="I19" s="161"/>
    </row>
    <row r="20" spans="1:9" ht="13.8">
      <c r="A20" s="51" t="s">
        <v>24</v>
      </c>
      <c r="B20" s="52"/>
      <c r="C20" s="53"/>
      <c r="D20" s="159"/>
      <c r="E20" s="160"/>
      <c r="F20" s="159"/>
      <c r="G20" s="160"/>
      <c r="H20" s="159">
        <f>SUMIF(E86:E183,#REF!,H86:H183)</f>
        <v>0</v>
      </c>
      <c r="I20" s="161"/>
    </row>
    <row r="21" spans="1:9" ht="13.8">
      <c r="A21" s="54" t="s">
        <v>19</v>
      </c>
      <c r="B21" s="55"/>
      <c r="C21" s="56"/>
      <c r="D21" s="163"/>
      <c r="E21" s="164"/>
      <c r="F21" s="163"/>
      <c r="G21" s="164"/>
      <c r="H21" s="163">
        <f>SUM(H16:I20)</f>
        <v>0</v>
      </c>
      <c r="I21" s="165"/>
    </row>
    <row r="22" spans="1:9">
      <c r="A22" s="57" t="s">
        <v>25</v>
      </c>
      <c r="B22" s="52"/>
      <c r="C22" s="53"/>
      <c r="D22" s="58"/>
      <c r="E22" s="59"/>
      <c r="F22" s="60"/>
      <c r="G22" s="60"/>
      <c r="H22" s="60"/>
      <c r="I22" s="61"/>
    </row>
    <row r="23" spans="1:9" ht="13.8">
      <c r="A23" s="51" t="s">
        <v>26</v>
      </c>
      <c r="B23" s="52"/>
      <c r="C23" s="53"/>
      <c r="D23" s="62">
        <v>15</v>
      </c>
      <c r="E23" s="59" t="s">
        <v>27</v>
      </c>
      <c r="F23" s="172">
        <f>ZakladDPHSniVypocet</f>
        <v>0</v>
      </c>
      <c r="G23" s="173"/>
      <c r="H23" s="173"/>
      <c r="I23" s="61">
        <f t="shared" ref="I23:I28" si="0">Mena</f>
        <v>0</v>
      </c>
    </row>
    <row r="24" spans="1:9" ht="13.8">
      <c r="A24" s="51" t="s">
        <v>28</v>
      </c>
      <c r="B24" s="52"/>
      <c r="C24" s="53"/>
      <c r="D24" s="62" t="str">
        <f>SazbaDPH1</f>
        <v>%</v>
      </c>
      <c r="E24" s="59" t="s">
        <v>27</v>
      </c>
      <c r="F24" s="172">
        <f>ZakladDPHSniVypocet</f>
        <v>0</v>
      </c>
      <c r="G24" s="173"/>
      <c r="H24" s="173"/>
      <c r="I24" s="61">
        <f t="shared" si="0"/>
        <v>0</v>
      </c>
    </row>
    <row r="25" spans="1:9" ht="13.8">
      <c r="A25" s="51" t="s">
        <v>29</v>
      </c>
      <c r="B25" s="52"/>
      <c r="C25" s="53"/>
      <c r="D25" s="62">
        <v>21</v>
      </c>
      <c r="E25" s="59" t="s">
        <v>27</v>
      </c>
      <c r="F25" s="172">
        <f>interiér_mobiliář!H13</f>
        <v>0</v>
      </c>
      <c r="G25" s="173"/>
      <c r="H25" s="173"/>
      <c r="I25" s="61">
        <f t="shared" si="0"/>
        <v>0</v>
      </c>
    </row>
    <row r="26" spans="1:9" ht="13.8">
      <c r="A26" s="63" t="s">
        <v>30</v>
      </c>
      <c r="B26" s="64"/>
      <c r="C26" s="50"/>
      <c r="D26" s="65" t="str">
        <f>SazbaDPH2</f>
        <v>%</v>
      </c>
      <c r="E26" s="66" t="s">
        <v>27</v>
      </c>
      <c r="F26" s="172">
        <f>F25*0.21</f>
        <v>0</v>
      </c>
      <c r="G26" s="173"/>
      <c r="H26" s="173"/>
      <c r="I26" s="67">
        <f t="shared" si="0"/>
        <v>0</v>
      </c>
    </row>
    <row r="27" spans="1:9" ht="14.4" thickBot="1">
      <c r="A27" s="23" t="s">
        <v>31</v>
      </c>
      <c r="B27" s="68"/>
      <c r="C27" s="69"/>
      <c r="D27" s="68"/>
      <c r="E27" s="70"/>
      <c r="F27" s="174">
        <v>-0.5</v>
      </c>
      <c r="G27" s="174"/>
      <c r="H27" s="174"/>
      <c r="I27" s="71">
        <f t="shared" si="0"/>
        <v>0</v>
      </c>
    </row>
    <row r="28" spans="1:9" ht="17.399999999999999" thickBot="1">
      <c r="A28" s="72" t="s">
        <v>32</v>
      </c>
      <c r="B28" s="73"/>
      <c r="C28" s="73"/>
      <c r="D28" s="74"/>
      <c r="E28" s="75"/>
      <c r="F28" s="166">
        <f>F25</f>
        <v>0</v>
      </c>
      <c r="G28" s="166"/>
      <c r="H28" s="166"/>
      <c r="I28" s="76">
        <f t="shared" si="0"/>
        <v>0</v>
      </c>
    </row>
    <row r="29" spans="1:9" ht="17.399999999999999" thickBot="1">
      <c r="A29" s="72" t="s">
        <v>33</v>
      </c>
      <c r="B29" s="77"/>
      <c r="C29" s="77"/>
      <c r="D29" s="77"/>
      <c r="E29" s="78"/>
      <c r="F29" s="166">
        <f>F25+F26+F27</f>
        <v>-0.5</v>
      </c>
      <c r="G29" s="166"/>
      <c r="H29" s="166"/>
      <c r="I29" s="79" t="s">
        <v>34</v>
      </c>
    </row>
    <row r="30" spans="1:9">
      <c r="A30" s="38"/>
      <c r="B30" s="24"/>
      <c r="C30" s="24"/>
      <c r="D30" s="24"/>
      <c r="I30" s="80"/>
    </row>
    <row r="31" spans="1:9">
      <c r="A31" s="38"/>
      <c r="B31" s="24"/>
      <c r="C31" s="24"/>
      <c r="D31" s="24"/>
      <c r="I31" s="80"/>
    </row>
    <row r="32" spans="1:9">
      <c r="A32" s="81"/>
      <c r="B32" s="82" t="s">
        <v>35</v>
      </c>
      <c r="C32" s="83"/>
      <c r="D32" s="83"/>
      <c r="E32" s="84" t="s">
        <v>36</v>
      </c>
      <c r="F32" s="85"/>
      <c r="G32" s="86"/>
      <c r="H32" s="85"/>
      <c r="I32" s="80"/>
    </row>
    <row r="33" spans="1:9">
      <c r="A33" s="38"/>
      <c r="B33" s="24"/>
      <c r="C33" s="24"/>
      <c r="D33" s="24"/>
      <c r="I33" s="80"/>
    </row>
    <row r="34" spans="1:9">
      <c r="A34" s="87"/>
      <c r="B34" s="88"/>
      <c r="C34" s="167"/>
      <c r="D34" s="168"/>
      <c r="E34" s="89"/>
      <c r="F34" s="169"/>
      <c r="G34" s="170"/>
      <c r="H34" s="170"/>
      <c r="I34" s="90"/>
    </row>
    <row r="35" spans="1:9">
      <c r="A35" s="38"/>
      <c r="B35" s="24"/>
      <c r="C35" s="171" t="s">
        <v>37</v>
      </c>
      <c r="D35" s="171"/>
      <c r="G35" s="91" t="s">
        <v>38</v>
      </c>
      <c r="I35" s="80"/>
    </row>
    <row r="36" spans="1:9" ht="13.8" thickBot="1">
      <c r="A36" s="92"/>
      <c r="B36" s="93"/>
      <c r="C36" s="93"/>
      <c r="D36" s="93"/>
      <c r="E36" s="94"/>
      <c r="F36" s="94"/>
      <c r="G36" s="94"/>
      <c r="H36" s="94"/>
      <c r="I36" s="95"/>
    </row>
  </sheetData>
  <mergeCells count="42">
    <mergeCell ref="F29:H29"/>
    <mergeCell ref="C34:D34"/>
    <mergeCell ref="F34:H34"/>
    <mergeCell ref="C35:D35"/>
    <mergeCell ref="F23:H23"/>
    <mergeCell ref="F24:H24"/>
    <mergeCell ref="F25:H25"/>
    <mergeCell ref="F26:H26"/>
    <mergeCell ref="F27:H27"/>
    <mergeCell ref="F28:H28"/>
    <mergeCell ref="D20:E20"/>
    <mergeCell ref="F20:G20"/>
    <mergeCell ref="H20:I20"/>
    <mergeCell ref="D21:E21"/>
    <mergeCell ref="F21:G21"/>
    <mergeCell ref="H21:I21"/>
    <mergeCell ref="D18:E18"/>
    <mergeCell ref="F18:G18"/>
    <mergeCell ref="H18:I18"/>
    <mergeCell ref="D19:E19"/>
    <mergeCell ref="F19:G19"/>
    <mergeCell ref="H19:I19"/>
    <mergeCell ref="H15:I15"/>
    <mergeCell ref="D16:E16"/>
    <mergeCell ref="F16:G16"/>
    <mergeCell ref="H16:I16"/>
    <mergeCell ref="D17:E17"/>
    <mergeCell ref="F17:G17"/>
    <mergeCell ref="H17:I17"/>
    <mergeCell ref="D15:E15"/>
    <mergeCell ref="F15:G15"/>
    <mergeCell ref="D7:F7"/>
    <mergeCell ref="C11:F11"/>
    <mergeCell ref="C12:F12"/>
    <mergeCell ref="D13:F13"/>
    <mergeCell ref="C14:F14"/>
    <mergeCell ref="C6:F6"/>
    <mergeCell ref="A1:I1"/>
    <mergeCell ref="D2:I2"/>
    <mergeCell ref="D3:I3"/>
    <mergeCell ref="D4:I4"/>
    <mergeCell ref="C5:F5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290"/>
  <sheetViews>
    <sheetView tabSelected="1" view="pageBreakPreview" zoomScaleNormal="100" zoomScaleSheetLayoutView="100" workbookViewId="0">
      <pane xSplit="3" ySplit="1" topLeftCell="D8" activePane="bottomRight" state="frozen"/>
      <selection pane="topRight" activeCell="B1" sqref="B1"/>
      <selection pane="bottomLeft" activeCell="A5" sqref="A5"/>
      <selection pane="bottomRight" activeCell="G10" sqref="G10"/>
    </sheetView>
  </sheetViews>
  <sheetFormatPr defaultColWidth="9.21875" defaultRowHeight="13.2"/>
  <cols>
    <col min="1" max="1" width="9.21875" customWidth="1"/>
    <col min="2" max="2" width="6" style="12" customWidth="1"/>
    <col min="3" max="3" width="24.77734375" customWidth="1"/>
    <col min="4" max="4" width="39.77734375" style="1" customWidth="1"/>
    <col min="5" max="5" width="41.77734375" style="1" customWidth="1"/>
    <col min="6" max="6" width="8.21875" style="1" customWidth="1"/>
    <col min="7" max="7" width="14.44140625" style="1" customWidth="1"/>
    <col min="8" max="8" width="20.21875" style="1" customWidth="1"/>
  </cols>
  <sheetData>
    <row r="1" spans="1:22" s="2" customFormat="1" ht="50.1" customHeight="1">
      <c r="A1" s="101" t="s">
        <v>5</v>
      </c>
      <c r="B1" s="102" t="s">
        <v>3</v>
      </c>
      <c r="C1" s="101" t="s">
        <v>1</v>
      </c>
      <c r="D1" s="103" t="s">
        <v>9</v>
      </c>
      <c r="E1" s="103" t="s">
        <v>0</v>
      </c>
      <c r="F1" s="103" t="s">
        <v>53</v>
      </c>
      <c r="G1" s="103" t="s">
        <v>2</v>
      </c>
      <c r="H1" s="103" t="s">
        <v>6</v>
      </c>
    </row>
    <row r="2" spans="1:22" s="4" customFormat="1" ht="30" customHeight="1">
      <c r="A2" s="104"/>
      <c r="B2" s="105"/>
      <c r="C2" s="106" t="s">
        <v>10</v>
      </c>
      <c r="D2" s="107"/>
      <c r="E2" s="107"/>
      <c r="F2" s="107"/>
      <c r="G2" s="107"/>
      <c r="H2" s="108"/>
    </row>
    <row r="3" spans="1:22" ht="16.05" customHeight="1">
      <c r="A3" s="109" t="s">
        <v>42</v>
      </c>
      <c r="B3" s="110"/>
      <c r="C3" s="111"/>
      <c r="D3" s="112"/>
      <c r="E3" s="113"/>
      <c r="F3" s="113"/>
      <c r="G3" s="113"/>
      <c r="H3" s="114"/>
    </row>
    <row r="4" spans="1:22" s="3" customFormat="1" ht="409.5" customHeight="1">
      <c r="A4" s="115" t="s">
        <v>43</v>
      </c>
      <c r="B4" s="116" t="s">
        <v>48</v>
      </c>
      <c r="C4" s="99" t="s">
        <v>56</v>
      </c>
      <c r="D4" s="99" t="s">
        <v>66</v>
      </c>
      <c r="E4" s="118"/>
      <c r="F4" s="100">
        <v>1</v>
      </c>
      <c r="G4" s="119">
        <v>0</v>
      </c>
      <c r="H4" s="119">
        <f t="shared" ref="H4:H8" si="0">F4*G4</f>
        <v>0</v>
      </c>
    </row>
    <row r="5" spans="1:22" s="3" customFormat="1" ht="384.75" customHeight="1">
      <c r="A5" s="115" t="s">
        <v>44</v>
      </c>
      <c r="B5" s="116" t="s">
        <v>49</v>
      </c>
      <c r="C5" s="99" t="s">
        <v>57</v>
      </c>
      <c r="D5" s="99" t="s">
        <v>67</v>
      </c>
      <c r="E5" s="118"/>
      <c r="F5" s="100">
        <v>6</v>
      </c>
      <c r="G5" s="119">
        <v>0</v>
      </c>
      <c r="H5" s="119">
        <f t="shared" si="0"/>
        <v>0</v>
      </c>
    </row>
    <row r="6" spans="1:22" s="3" customFormat="1" ht="162" customHeight="1">
      <c r="A6" s="115" t="s">
        <v>45</v>
      </c>
      <c r="B6" s="116" t="s">
        <v>49</v>
      </c>
      <c r="C6" s="99" t="s">
        <v>58</v>
      </c>
      <c r="D6" s="117" t="s">
        <v>65</v>
      </c>
      <c r="E6" s="118"/>
      <c r="F6" s="100">
        <v>2</v>
      </c>
      <c r="G6" s="119">
        <v>0</v>
      </c>
      <c r="H6" s="119">
        <f t="shared" si="0"/>
        <v>0</v>
      </c>
    </row>
    <row r="7" spans="1:22" s="3" customFormat="1" ht="408.75" customHeight="1">
      <c r="A7" s="115" t="s">
        <v>46</v>
      </c>
      <c r="B7" s="116" t="s">
        <v>60</v>
      </c>
      <c r="C7" s="99" t="s">
        <v>54</v>
      </c>
      <c r="D7" s="120" t="s">
        <v>61</v>
      </c>
      <c r="E7" s="118"/>
      <c r="F7" s="100">
        <v>1</v>
      </c>
      <c r="G7" s="119">
        <v>0</v>
      </c>
      <c r="H7" s="119">
        <f t="shared" si="0"/>
        <v>0</v>
      </c>
    </row>
    <row r="8" spans="1:22" s="3" customFormat="1" ht="358.5" customHeight="1">
      <c r="A8" s="121" t="s">
        <v>47</v>
      </c>
      <c r="B8" s="116" t="s">
        <v>50</v>
      </c>
      <c r="C8" s="100" t="s">
        <v>59</v>
      </c>
      <c r="D8" s="99" t="s">
        <v>62</v>
      </c>
      <c r="E8" s="118"/>
      <c r="F8" s="100">
        <v>1</v>
      </c>
      <c r="G8" s="119">
        <v>0</v>
      </c>
      <c r="H8" s="119">
        <f t="shared" si="0"/>
        <v>0</v>
      </c>
    </row>
    <row r="9" spans="1:22" ht="15.6">
      <c r="A9" s="123" t="s">
        <v>70</v>
      </c>
      <c r="B9" s="124"/>
      <c r="C9" s="125"/>
      <c r="D9" s="125"/>
      <c r="E9" s="125"/>
      <c r="F9" s="125"/>
      <c r="G9" s="125"/>
      <c r="H9" s="126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ht="396" customHeight="1">
      <c r="A10" s="115" t="s">
        <v>68</v>
      </c>
      <c r="B10" s="116" t="s">
        <v>51</v>
      </c>
      <c r="C10" s="99" t="s">
        <v>69</v>
      </c>
      <c r="D10" s="122" t="s">
        <v>79</v>
      </c>
      <c r="E10" s="118"/>
      <c r="F10" s="100">
        <v>60</v>
      </c>
      <c r="G10" s="119">
        <v>0</v>
      </c>
      <c r="H10" s="119">
        <f t="shared" ref="H10" si="1">F10*G10</f>
        <v>0</v>
      </c>
    </row>
    <row r="11" spans="1:22" ht="15.6">
      <c r="A11" s="127" t="s">
        <v>52</v>
      </c>
      <c r="B11" s="124"/>
      <c r="C11" s="128"/>
      <c r="D11" s="128"/>
      <c r="E11" s="128"/>
      <c r="F11" s="128"/>
      <c r="G11" s="128"/>
      <c r="H11" s="134"/>
    </row>
    <row r="12" spans="1:22" ht="75" customHeight="1">
      <c r="A12" s="121" t="s">
        <v>55</v>
      </c>
      <c r="B12" s="129" t="s">
        <v>4</v>
      </c>
      <c r="C12" s="100" t="s">
        <v>63</v>
      </c>
      <c r="D12" s="99" t="s">
        <v>64</v>
      </c>
      <c r="E12" s="129" t="s">
        <v>4</v>
      </c>
      <c r="F12" s="100">
        <v>30</v>
      </c>
      <c r="G12" s="130">
        <v>0</v>
      </c>
      <c r="H12" s="131">
        <f>G12*F12</f>
        <v>0</v>
      </c>
    </row>
    <row r="13" spans="1:22" ht="24" customHeight="1">
      <c r="A13" s="132" t="s">
        <v>7</v>
      </c>
      <c r="B13" s="132"/>
      <c r="C13" s="132"/>
      <c r="D13" s="132"/>
      <c r="E13" s="132"/>
      <c r="F13" s="132"/>
      <c r="G13" s="132"/>
      <c r="H13" s="133">
        <f>SUM(H1:H12)</f>
        <v>0</v>
      </c>
    </row>
    <row r="14" spans="1:22" ht="13.35" hidden="1" customHeight="1">
      <c r="A14" s="13"/>
      <c r="B14" s="13"/>
      <c r="C14" s="13"/>
      <c r="D14" s="13"/>
      <c r="E14" s="13"/>
      <c r="F14" s="13"/>
      <c r="G14" s="13"/>
      <c r="H14" s="13"/>
    </row>
    <row r="15" spans="1:22" ht="25.05" customHeight="1">
      <c r="A15" s="13" t="s">
        <v>8</v>
      </c>
      <c r="B15" s="13"/>
      <c r="C15" s="13"/>
      <c r="D15" s="13"/>
      <c r="E15" s="13"/>
      <c r="F15" s="13"/>
      <c r="G15" s="13"/>
      <c r="H15" s="14">
        <f>H13/100*121</f>
        <v>0</v>
      </c>
    </row>
    <row r="16" spans="1:22" hidden="1">
      <c r="A16" s="1"/>
      <c r="B16" s="1"/>
      <c r="C16" s="1"/>
      <c r="E16"/>
      <c r="F16"/>
      <c r="G16"/>
      <c r="H16"/>
    </row>
    <row r="17" spans="1:8" hidden="1">
      <c r="A17" s="1"/>
      <c r="B17" s="1"/>
      <c r="C17" s="1"/>
      <c r="E17"/>
      <c r="F17"/>
      <c r="G17"/>
      <c r="H17"/>
    </row>
    <row r="18" spans="1:8">
      <c r="A18" s="1"/>
      <c r="B18" s="1"/>
      <c r="C18" s="1"/>
      <c r="E18"/>
      <c r="F18"/>
      <c r="G18"/>
      <c r="H18"/>
    </row>
    <row r="19" spans="1:8">
      <c r="A19" s="1"/>
      <c r="B19" s="1"/>
      <c r="C19" s="1"/>
      <c r="E19"/>
      <c r="F19"/>
      <c r="G19"/>
      <c r="H19"/>
    </row>
    <row r="20" spans="1:8">
      <c r="A20" s="1"/>
      <c r="B20" s="1"/>
      <c r="C20" s="1"/>
      <c r="E20"/>
      <c r="F20"/>
      <c r="G20"/>
      <c r="H20"/>
    </row>
    <row r="21" spans="1:8">
      <c r="A21" s="1"/>
      <c r="B21" s="1"/>
      <c r="C21" s="1"/>
      <c r="E21"/>
      <c r="F21"/>
      <c r="G21"/>
      <c r="H21"/>
    </row>
    <row r="22" spans="1:8">
      <c r="A22" s="1"/>
      <c r="B22" s="1"/>
      <c r="C22" s="1"/>
      <c r="E22"/>
      <c r="F22"/>
      <c r="G22"/>
      <c r="H22"/>
    </row>
    <row r="23" spans="1:8">
      <c r="A23" s="1"/>
      <c r="B23" s="1"/>
      <c r="C23" s="1"/>
      <c r="E23"/>
      <c r="F23"/>
      <c r="G23"/>
      <c r="H23"/>
    </row>
    <row r="24" spans="1:8">
      <c r="A24" s="1"/>
      <c r="B24" s="1"/>
      <c r="C24" s="1"/>
      <c r="E24"/>
      <c r="F24"/>
      <c r="G24"/>
      <c r="H24"/>
    </row>
    <row r="25" spans="1:8">
      <c r="A25" s="1"/>
      <c r="B25" s="1"/>
      <c r="C25" s="1"/>
      <c r="E25"/>
      <c r="F25"/>
      <c r="G25"/>
      <c r="H25"/>
    </row>
    <row r="26" spans="1:8">
      <c r="A26" s="1"/>
      <c r="B26" s="1"/>
      <c r="C26" s="1"/>
      <c r="E26"/>
      <c r="F26"/>
      <c r="G26"/>
      <c r="H26"/>
    </row>
    <row r="27" spans="1:8">
      <c r="A27" s="1"/>
      <c r="B27" s="1"/>
      <c r="C27" s="1"/>
      <c r="E27"/>
      <c r="F27"/>
      <c r="G27"/>
      <c r="H27"/>
    </row>
    <row r="28" spans="1:8">
      <c r="A28" s="1"/>
      <c r="B28" s="1"/>
      <c r="C28" s="1"/>
      <c r="E28"/>
      <c r="F28"/>
      <c r="G28"/>
      <c r="H28"/>
    </row>
    <row r="29" spans="1:8">
      <c r="A29" s="1"/>
      <c r="B29" s="1"/>
      <c r="C29" s="1"/>
      <c r="E29"/>
      <c r="F29"/>
      <c r="G29"/>
      <c r="H29"/>
    </row>
    <row r="30" spans="1:8">
      <c r="A30" s="1"/>
      <c r="B30" s="1"/>
      <c r="C30" s="1"/>
      <c r="E30"/>
      <c r="F30"/>
      <c r="G30"/>
      <c r="H30"/>
    </row>
    <row r="31" spans="1:8">
      <c r="A31" s="1"/>
      <c r="B31" s="1"/>
      <c r="C31" s="1"/>
      <c r="E31"/>
      <c r="F31"/>
      <c r="G31"/>
      <c r="H31"/>
    </row>
    <row r="32" spans="1:8">
      <c r="A32" s="1"/>
      <c r="B32" s="1"/>
      <c r="C32" s="1"/>
      <c r="E32"/>
      <c r="F32"/>
      <c r="G32"/>
      <c r="H32"/>
    </row>
    <row r="33" spans="1:8">
      <c r="A33" s="1"/>
      <c r="B33" s="1"/>
      <c r="C33" s="1"/>
      <c r="E33"/>
      <c r="F33"/>
      <c r="G33"/>
      <c r="H33"/>
    </row>
    <row r="34" spans="1:8">
      <c r="A34" s="1"/>
      <c r="B34" s="1"/>
      <c r="C34" s="1"/>
      <c r="E34"/>
      <c r="F34"/>
      <c r="G34"/>
      <c r="H34"/>
    </row>
    <row r="35" spans="1:8">
      <c r="A35" s="1"/>
      <c r="B35" s="1"/>
      <c r="C35" s="1"/>
      <c r="E35"/>
      <c r="F35"/>
      <c r="G35"/>
      <c r="H35"/>
    </row>
    <row r="36" spans="1:8">
      <c r="A36" s="1"/>
      <c r="B36" s="1"/>
      <c r="C36" s="1"/>
      <c r="E36"/>
      <c r="F36"/>
      <c r="G36"/>
      <c r="H36"/>
    </row>
    <row r="37" spans="1:8">
      <c r="A37" s="1"/>
      <c r="B37" s="1"/>
      <c r="C37" s="1"/>
      <c r="E37"/>
      <c r="F37"/>
      <c r="G37"/>
      <c r="H37"/>
    </row>
    <row r="38" spans="1:8">
      <c r="A38" s="1"/>
      <c r="B38" s="1"/>
      <c r="C38" s="1"/>
      <c r="E38"/>
      <c r="F38"/>
      <c r="G38"/>
      <c r="H38"/>
    </row>
    <row r="39" spans="1:8">
      <c r="A39" s="1"/>
      <c r="B39" s="1"/>
      <c r="C39" s="1"/>
      <c r="E39"/>
      <c r="F39"/>
      <c r="G39"/>
      <c r="H39"/>
    </row>
    <row r="40" spans="1:8">
      <c r="A40" s="1"/>
      <c r="B40" s="1"/>
      <c r="C40" s="1"/>
      <c r="E40"/>
      <c r="F40"/>
      <c r="G40"/>
      <c r="H40"/>
    </row>
    <row r="41" spans="1:8">
      <c r="B41"/>
      <c r="C41" s="1"/>
      <c r="H41"/>
    </row>
    <row r="42" spans="1:8">
      <c r="B42"/>
      <c r="C42" s="1"/>
      <c r="H42"/>
    </row>
    <row r="43" spans="1:8">
      <c r="B43"/>
      <c r="C43" s="1"/>
      <c r="H43"/>
    </row>
    <row r="44" spans="1:8">
      <c r="B44"/>
      <c r="C44" s="1"/>
      <c r="H44"/>
    </row>
    <row r="45" spans="1:8">
      <c r="B45"/>
      <c r="C45" s="1"/>
      <c r="H45"/>
    </row>
    <row r="46" spans="1:8">
      <c r="B46"/>
      <c r="C46" s="1"/>
      <c r="H46"/>
    </row>
    <row r="47" spans="1:8">
      <c r="B47"/>
      <c r="C47" s="1"/>
      <c r="H47"/>
    </row>
    <row r="48" spans="1:8">
      <c r="B48"/>
      <c r="C48" s="1"/>
      <c r="H48"/>
    </row>
    <row r="49" spans="2:8">
      <c r="B49"/>
      <c r="C49" s="1"/>
      <c r="H49"/>
    </row>
    <row r="50" spans="2:8">
      <c r="B50"/>
      <c r="C50" s="1"/>
      <c r="H50"/>
    </row>
    <row r="51" spans="2:8">
      <c r="B51" s="6" t="s">
        <v>4</v>
      </c>
    </row>
    <row r="52" spans="2:8">
      <c r="B52" s="6" t="s">
        <v>4</v>
      </c>
    </row>
    <row r="53" spans="2:8">
      <c r="B53" s="6" t="s">
        <v>4</v>
      </c>
    </row>
    <row r="54" spans="2:8">
      <c r="B54" s="6" t="s">
        <v>4</v>
      </c>
    </row>
    <row r="55" spans="2:8">
      <c r="B55" s="6" t="s">
        <v>4</v>
      </c>
    </row>
    <row r="56" spans="2:8">
      <c r="B56" s="6" t="s">
        <v>4</v>
      </c>
    </row>
    <row r="57" spans="2:8">
      <c r="B57" s="6" t="s">
        <v>4</v>
      </c>
    </row>
    <row r="58" spans="2:8">
      <c r="B58" s="6" t="s">
        <v>4</v>
      </c>
    </row>
    <row r="59" spans="2:8">
      <c r="B59" s="6" t="s">
        <v>4</v>
      </c>
    </row>
    <row r="60" spans="2:8">
      <c r="B60" s="6" t="s">
        <v>4</v>
      </c>
    </row>
    <row r="61" spans="2:8">
      <c r="B61" s="6" t="s">
        <v>4</v>
      </c>
    </row>
    <row r="62" spans="2:8">
      <c r="B62" s="6" t="s">
        <v>4</v>
      </c>
    </row>
    <row r="63" spans="2:8">
      <c r="B63" s="7"/>
    </row>
    <row r="64" spans="2:8">
      <c r="B64" s="8"/>
    </row>
    <row r="65" spans="2:2">
      <c r="B65" s="8"/>
    </row>
    <row r="66" spans="2:2">
      <c r="B66" s="8"/>
    </row>
    <row r="67" spans="2:2">
      <c r="B67" s="8"/>
    </row>
    <row r="68" spans="2:2">
      <c r="B68" s="8"/>
    </row>
    <row r="69" spans="2:2">
      <c r="B69" s="8"/>
    </row>
    <row r="70" spans="2:2">
      <c r="B70" s="8"/>
    </row>
    <row r="71" spans="2:2">
      <c r="B71" s="9"/>
    </row>
    <row r="72" spans="2:2">
      <c r="B72" s="9"/>
    </row>
    <row r="73" spans="2:2">
      <c r="B73" s="9"/>
    </row>
    <row r="74" spans="2:2">
      <c r="B74" s="9"/>
    </row>
    <row r="75" spans="2:2">
      <c r="B75" s="9"/>
    </row>
    <row r="76" spans="2:2">
      <c r="B76" s="9"/>
    </row>
    <row r="77" spans="2:2">
      <c r="B77" s="9"/>
    </row>
    <row r="78" spans="2:2">
      <c r="B78" s="9"/>
    </row>
    <row r="79" spans="2:2">
      <c r="B79" s="9"/>
    </row>
    <row r="80" spans="2:2">
      <c r="B80" s="9"/>
    </row>
    <row r="81" spans="2:2">
      <c r="B81" s="9"/>
    </row>
    <row r="82" spans="2:2">
      <c r="B82" s="9"/>
    </row>
    <row r="83" spans="2:2">
      <c r="B83" s="9"/>
    </row>
    <row r="84" spans="2:2">
      <c r="B84" s="9"/>
    </row>
    <row r="85" spans="2:2">
      <c r="B85" s="9"/>
    </row>
    <row r="86" spans="2:2">
      <c r="B86" s="9"/>
    </row>
    <row r="87" spans="2:2">
      <c r="B87" s="9"/>
    </row>
    <row r="88" spans="2:2">
      <c r="B88" s="9"/>
    </row>
    <row r="89" spans="2:2">
      <c r="B89" s="9"/>
    </row>
    <row r="90" spans="2:2">
      <c r="B90" s="9"/>
    </row>
    <row r="91" spans="2:2">
      <c r="B91" s="9"/>
    </row>
    <row r="92" spans="2:2">
      <c r="B92" s="9"/>
    </row>
    <row r="93" spans="2:2">
      <c r="B93" s="9"/>
    </row>
    <row r="94" spans="2:2">
      <c r="B94" s="9"/>
    </row>
    <row r="95" spans="2:2">
      <c r="B95" s="9"/>
    </row>
    <row r="96" spans="2:2">
      <c r="B96" s="9"/>
    </row>
    <row r="97" spans="2:2">
      <c r="B97" s="9"/>
    </row>
    <row r="98" spans="2:2">
      <c r="B98" s="9"/>
    </row>
    <row r="99" spans="2:2">
      <c r="B99" s="10"/>
    </row>
    <row r="100" spans="2:2">
      <c r="B100" s="11"/>
    </row>
    <row r="101" spans="2:2">
      <c r="B101" s="9"/>
    </row>
    <row r="102" spans="2:2">
      <c r="B102" s="9"/>
    </row>
    <row r="103" spans="2:2">
      <c r="B103" s="9"/>
    </row>
    <row r="104" spans="2:2">
      <c r="B104" s="9"/>
    </row>
    <row r="105" spans="2:2">
      <c r="B105" s="9"/>
    </row>
    <row r="106" spans="2:2">
      <c r="B106" s="9"/>
    </row>
    <row r="107" spans="2:2">
      <c r="B107" s="9"/>
    </row>
    <row r="108" spans="2:2">
      <c r="B108" s="9"/>
    </row>
    <row r="109" spans="2:2">
      <c r="B109" s="9"/>
    </row>
    <row r="110" spans="2:2">
      <c r="B110" s="9"/>
    </row>
    <row r="111" spans="2:2">
      <c r="B111" s="9"/>
    </row>
    <row r="112" spans="2:2">
      <c r="B112" s="9"/>
    </row>
    <row r="113" spans="2:2">
      <c r="B113" s="9"/>
    </row>
    <row r="114" spans="2:2">
      <c r="B114" s="9"/>
    </row>
    <row r="115" spans="2:2">
      <c r="B115" s="9"/>
    </row>
    <row r="116" spans="2:2">
      <c r="B116" s="9"/>
    </row>
    <row r="117" spans="2:2">
      <c r="B117" s="9"/>
    </row>
    <row r="118" spans="2:2">
      <c r="B118" s="9"/>
    </row>
    <row r="119" spans="2:2">
      <c r="B119" s="9"/>
    </row>
    <row r="120" spans="2:2">
      <c r="B120" s="9"/>
    </row>
    <row r="121" spans="2:2">
      <c r="B121" s="9"/>
    </row>
    <row r="122" spans="2:2">
      <c r="B122" s="9"/>
    </row>
    <row r="123" spans="2:2">
      <c r="B123" s="9"/>
    </row>
    <row r="124" spans="2:2">
      <c r="B124" s="9"/>
    </row>
    <row r="125" spans="2:2">
      <c r="B125" s="9"/>
    </row>
    <row r="126" spans="2:2">
      <c r="B126" s="9"/>
    </row>
    <row r="127" spans="2:2">
      <c r="B127" s="9"/>
    </row>
    <row r="128" spans="2:2">
      <c r="B128" s="9"/>
    </row>
    <row r="129" spans="2:2">
      <c r="B129" s="9"/>
    </row>
    <row r="130" spans="2:2">
      <c r="B130" s="9"/>
    </row>
    <row r="131" spans="2:2">
      <c r="B131" s="9"/>
    </row>
    <row r="132" spans="2:2">
      <c r="B132" s="9"/>
    </row>
    <row r="133" spans="2:2">
      <c r="B133" s="9"/>
    </row>
    <row r="134" spans="2:2">
      <c r="B134" s="9"/>
    </row>
    <row r="135" spans="2:2">
      <c r="B135" s="9"/>
    </row>
    <row r="136" spans="2:2">
      <c r="B136" s="9"/>
    </row>
    <row r="137" spans="2:2">
      <c r="B137" s="9"/>
    </row>
    <row r="138" spans="2:2">
      <c r="B138" s="9"/>
    </row>
    <row r="139" spans="2:2">
      <c r="B139" s="9"/>
    </row>
    <row r="140" spans="2:2">
      <c r="B140" s="9"/>
    </row>
    <row r="141" spans="2:2">
      <c r="B141" s="9"/>
    </row>
    <row r="142" spans="2:2">
      <c r="B142" s="9"/>
    </row>
    <row r="143" spans="2:2">
      <c r="B143" s="9"/>
    </row>
    <row r="144" spans="2:2">
      <c r="B144" s="9"/>
    </row>
    <row r="145" spans="2:2">
      <c r="B145" s="9"/>
    </row>
    <row r="146" spans="2:2">
      <c r="B146" s="9"/>
    </row>
    <row r="147" spans="2:2">
      <c r="B147" s="9"/>
    </row>
    <row r="148" spans="2:2">
      <c r="B148" s="9"/>
    </row>
    <row r="149" spans="2:2">
      <c r="B149" s="9"/>
    </row>
    <row r="150" spans="2:2">
      <c r="B150" s="9"/>
    </row>
    <row r="151" spans="2:2">
      <c r="B151" s="9"/>
    </row>
    <row r="152" spans="2:2">
      <c r="B152" s="9"/>
    </row>
    <row r="153" spans="2:2">
      <c r="B153" s="9"/>
    </row>
    <row r="154" spans="2:2">
      <c r="B154" s="9"/>
    </row>
    <row r="155" spans="2:2">
      <c r="B155" s="9"/>
    </row>
    <row r="156" spans="2:2">
      <c r="B156" s="9"/>
    </row>
    <row r="157" spans="2:2">
      <c r="B157" s="9"/>
    </row>
    <row r="158" spans="2:2">
      <c r="B158" s="9"/>
    </row>
    <row r="159" spans="2:2">
      <c r="B159" s="9"/>
    </row>
    <row r="160" spans="2:2">
      <c r="B160" s="9"/>
    </row>
    <row r="161" spans="2:2">
      <c r="B161" s="9"/>
    </row>
    <row r="162" spans="2:2">
      <c r="B162" s="9"/>
    </row>
    <row r="163" spans="2:2">
      <c r="B163" s="9"/>
    </row>
    <row r="164" spans="2:2">
      <c r="B164" s="9"/>
    </row>
    <row r="165" spans="2:2">
      <c r="B165" s="9"/>
    </row>
    <row r="166" spans="2:2">
      <c r="B166" s="9"/>
    </row>
    <row r="167" spans="2:2">
      <c r="B167" s="9"/>
    </row>
    <row r="168" spans="2:2">
      <c r="B168" s="9"/>
    </row>
    <row r="169" spans="2:2">
      <c r="B169" s="9"/>
    </row>
    <row r="170" spans="2:2">
      <c r="B170" s="9"/>
    </row>
    <row r="171" spans="2:2">
      <c r="B171" s="9"/>
    </row>
    <row r="172" spans="2:2">
      <c r="B172" s="9"/>
    </row>
    <row r="173" spans="2:2">
      <c r="B173" s="9"/>
    </row>
    <row r="174" spans="2:2">
      <c r="B174" s="9"/>
    </row>
    <row r="175" spans="2:2">
      <c r="B175" s="9"/>
    </row>
    <row r="176" spans="2:2">
      <c r="B176" s="9"/>
    </row>
    <row r="177" spans="2:2">
      <c r="B177" s="9"/>
    </row>
    <row r="178" spans="2:2">
      <c r="B178" s="9"/>
    </row>
    <row r="179" spans="2:2">
      <c r="B179" s="9"/>
    </row>
    <row r="180" spans="2:2">
      <c r="B180" s="9"/>
    </row>
    <row r="181" spans="2:2">
      <c r="B181" s="9"/>
    </row>
    <row r="182" spans="2:2">
      <c r="B182" s="9"/>
    </row>
    <row r="183" spans="2:2">
      <c r="B183" s="9"/>
    </row>
    <row r="184" spans="2:2">
      <c r="B184" s="9"/>
    </row>
    <row r="185" spans="2:2">
      <c r="B185" s="9"/>
    </row>
    <row r="186" spans="2:2">
      <c r="B186" s="9"/>
    </row>
    <row r="187" spans="2:2">
      <c r="B187" s="9"/>
    </row>
    <row r="188" spans="2:2">
      <c r="B188" s="9"/>
    </row>
    <row r="189" spans="2:2">
      <c r="B189" s="9"/>
    </row>
    <row r="190" spans="2:2">
      <c r="B190" s="9"/>
    </row>
    <row r="191" spans="2:2">
      <c r="B191" s="9"/>
    </row>
    <row r="192" spans="2:2">
      <c r="B192" s="9"/>
    </row>
    <row r="193" spans="2:2">
      <c r="B193" s="9"/>
    </row>
    <row r="194" spans="2:2">
      <c r="B194" s="9"/>
    </row>
    <row r="195" spans="2:2">
      <c r="B195" s="9"/>
    </row>
    <row r="196" spans="2:2">
      <c r="B196" s="9"/>
    </row>
    <row r="197" spans="2:2">
      <c r="B197" s="9"/>
    </row>
    <row r="198" spans="2:2">
      <c r="B198" s="9"/>
    </row>
    <row r="199" spans="2:2">
      <c r="B199" s="9"/>
    </row>
    <row r="200" spans="2:2">
      <c r="B200" s="9"/>
    </row>
    <row r="201" spans="2:2">
      <c r="B201" s="9"/>
    </row>
    <row r="202" spans="2:2">
      <c r="B202" s="9"/>
    </row>
    <row r="203" spans="2:2">
      <c r="B203" s="9"/>
    </row>
    <row r="204" spans="2:2">
      <c r="B204" s="9"/>
    </row>
    <row r="205" spans="2:2">
      <c r="B205" s="9"/>
    </row>
    <row r="206" spans="2:2">
      <c r="B206" s="9"/>
    </row>
    <row r="207" spans="2:2">
      <c r="B207" s="9"/>
    </row>
    <row r="208" spans="2:2">
      <c r="B208" s="9"/>
    </row>
    <row r="209" spans="2:2">
      <c r="B209" s="9"/>
    </row>
    <row r="210" spans="2:2">
      <c r="B210" s="9"/>
    </row>
    <row r="211" spans="2:2">
      <c r="B211" s="9"/>
    </row>
    <row r="212" spans="2:2">
      <c r="B212" s="9"/>
    </row>
    <row r="213" spans="2:2">
      <c r="B213" s="9"/>
    </row>
    <row r="214" spans="2:2">
      <c r="B214" s="9"/>
    </row>
    <row r="215" spans="2:2">
      <c r="B215" s="9"/>
    </row>
    <row r="216" spans="2:2">
      <c r="B216" s="9"/>
    </row>
    <row r="217" spans="2:2">
      <c r="B217" s="9"/>
    </row>
    <row r="218" spans="2:2">
      <c r="B218" s="9"/>
    </row>
    <row r="219" spans="2:2">
      <c r="B219" s="9"/>
    </row>
    <row r="220" spans="2:2">
      <c r="B220" s="9"/>
    </row>
    <row r="221" spans="2:2">
      <c r="B221" s="9"/>
    </row>
    <row r="222" spans="2:2">
      <c r="B222" s="9"/>
    </row>
    <row r="223" spans="2:2">
      <c r="B223" s="9"/>
    </row>
    <row r="224" spans="2:2">
      <c r="B224" s="9"/>
    </row>
    <row r="225" spans="2:2">
      <c r="B225" s="9"/>
    </row>
    <row r="226" spans="2:2">
      <c r="B226" s="9"/>
    </row>
    <row r="227" spans="2:2">
      <c r="B227" s="9"/>
    </row>
    <row r="228" spans="2:2">
      <c r="B228" s="9"/>
    </row>
    <row r="229" spans="2:2">
      <c r="B229" s="9"/>
    </row>
    <row r="230" spans="2:2">
      <c r="B230" s="9"/>
    </row>
    <row r="231" spans="2:2">
      <c r="B231" s="9"/>
    </row>
    <row r="232" spans="2:2">
      <c r="B232" s="9"/>
    </row>
    <row r="233" spans="2:2">
      <c r="B233" s="9"/>
    </row>
    <row r="234" spans="2:2">
      <c r="B234" s="9"/>
    </row>
    <row r="235" spans="2:2">
      <c r="B235" s="9"/>
    </row>
    <row r="236" spans="2:2">
      <c r="B236" s="9"/>
    </row>
    <row r="237" spans="2:2">
      <c r="B237" s="9"/>
    </row>
    <row r="238" spans="2:2">
      <c r="B238" s="9"/>
    </row>
    <row r="239" spans="2:2">
      <c r="B239" s="9"/>
    </row>
    <row r="240" spans="2:2">
      <c r="B240" s="9"/>
    </row>
    <row r="241" spans="2:2">
      <c r="B241" s="9"/>
    </row>
    <row r="242" spans="2:2">
      <c r="B242" s="9"/>
    </row>
    <row r="243" spans="2:2">
      <c r="B243" s="9"/>
    </row>
    <row r="244" spans="2:2">
      <c r="B244" s="9"/>
    </row>
    <row r="245" spans="2:2">
      <c r="B245" s="9"/>
    </row>
    <row r="246" spans="2:2">
      <c r="B246" s="9"/>
    </row>
    <row r="247" spans="2:2">
      <c r="B247" s="9"/>
    </row>
    <row r="248" spans="2:2">
      <c r="B248" s="9"/>
    </row>
    <row r="249" spans="2:2">
      <c r="B249" s="9"/>
    </row>
    <row r="250" spans="2:2">
      <c r="B250" s="9"/>
    </row>
    <row r="251" spans="2:2">
      <c r="B251" s="9"/>
    </row>
    <row r="252" spans="2:2">
      <c r="B252" s="9"/>
    </row>
    <row r="253" spans="2:2">
      <c r="B253" s="9"/>
    </row>
    <row r="254" spans="2:2">
      <c r="B254" s="9"/>
    </row>
    <row r="255" spans="2:2">
      <c r="B255" s="9"/>
    </row>
    <row r="256" spans="2:2">
      <c r="B256" s="9"/>
    </row>
    <row r="257" spans="2:2">
      <c r="B257" s="9"/>
    </row>
    <row r="258" spans="2:2">
      <c r="B258" s="9"/>
    </row>
    <row r="259" spans="2:2">
      <c r="B259" s="9"/>
    </row>
    <row r="260" spans="2:2">
      <c r="B260" s="9"/>
    </row>
    <row r="261" spans="2:2">
      <c r="B261" s="9"/>
    </row>
    <row r="262" spans="2:2">
      <c r="B262" s="9"/>
    </row>
    <row r="263" spans="2:2">
      <c r="B263" s="9"/>
    </row>
    <row r="264" spans="2:2">
      <c r="B264" s="9"/>
    </row>
    <row r="265" spans="2:2">
      <c r="B265" s="9"/>
    </row>
    <row r="266" spans="2:2">
      <c r="B266" s="9"/>
    </row>
    <row r="267" spans="2:2">
      <c r="B267" s="9"/>
    </row>
    <row r="268" spans="2:2">
      <c r="B268" s="9"/>
    </row>
    <row r="269" spans="2:2">
      <c r="B269" s="9"/>
    </row>
    <row r="270" spans="2:2">
      <c r="B270" s="9"/>
    </row>
    <row r="271" spans="2:2">
      <c r="B271" s="9"/>
    </row>
    <row r="272" spans="2:2">
      <c r="B272" s="9"/>
    </row>
    <row r="273" spans="2:2">
      <c r="B273" s="9"/>
    </row>
    <row r="274" spans="2:2">
      <c r="B274" s="9"/>
    </row>
    <row r="275" spans="2:2">
      <c r="B275" s="9"/>
    </row>
    <row r="276" spans="2:2">
      <c r="B276" s="9"/>
    </row>
    <row r="277" spans="2:2">
      <c r="B277" s="9"/>
    </row>
    <row r="278" spans="2:2">
      <c r="B278" s="9"/>
    </row>
    <row r="279" spans="2:2">
      <c r="B279" s="9"/>
    </row>
    <row r="280" spans="2:2">
      <c r="B280" s="9"/>
    </row>
    <row r="281" spans="2:2">
      <c r="B281" s="9"/>
    </row>
    <row r="282" spans="2:2">
      <c r="B282" s="9"/>
    </row>
    <row r="283" spans="2:2">
      <c r="B283" s="9"/>
    </row>
    <row r="284" spans="2:2">
      <c r="B284" s="9"/>
    </row>
    <row r="285" spans="2:2">
      <c r="B285" s="9"/>
    </row>
    <row r="286" spans="2:2">
      <c r="B286" s="9"/>
    </row>
    <row r="287" spans="2:2">
      <c r="B287" s="9"/>
    </row>
    <row r="288" spans="2:2">
      <c r="B288" s="9"/>
    </row>
    <row r="289" spans="2:2">
      <c r="B289" s="9"/>
    </row>
    <row r="290" spans="2:2">
      <c r="B290" s="9"/>
    </row>
  </sheetData>
  <phoneticPr fontId="1" type="noConversion"/>
  <pageMargins left="0.31496062992126" right="0.31496062992126" top="0.55118110236220497" bottom="0.94488188976377996" header="0.55118110236220497" footer="0.511811023622047"/>
  <pageSetup paperSize="9" scale="59" fitToHeight="0" orientation="portrait" horizontalDpi="4294967294" r:id="rId1"/>
  <headerFooter>
    <oddFooter>Stránka &amp;P</oddFooter>
    <firstHeader>&amp;L&amp;G&amp;R&amp;G</firstHeader>
  </headerFooter>
  <rowBreaks count="3" manualBreakCount="3">
    <brk id="6" max="7" man="1"/>
    <brk id="8" max="7" man="1"/>
    <brk id="10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12</vt:i4>
      </vt:variant>
    </vt:vector>
  </HeadingPairs>
  <TitlesOfParts>
    <vt:vector size="14" baseType="lpstr">
      <vt:lpstr>List1</vt:lpstr>
      <vt:lpstr>interiér_mobiliář</vt:lpstr>
      <vt:lpstr>CenaCelkem</vt:lpstr>
      <vt:lpstr>DPHSni</vt:lpstr>
      <vt:lpstr>DPHZakl</vt:lpstr>
      <vt:lpstr>Mena</vt:lpstr>
      <vt:lpstr>interiér_mobiliář!Názvy_tisku</vt:lpstr>
      <vt:lpstr>interiér_mobiliář!Oblast_tisku</vt:lpstr>
      <vt:lpstr>List1!SazbaDPH1</vt:lpstr>
      <vt:lpstr>List1!SazbaDPH2</vt:lpstr>
      <vt:lpstr>ZakladDPHSni</vt:lpstr>
      <vt:lpstr>List1!ZakladDPHSniVypocet</vt:lpstr>
      <vt:lpstr>ZakladDPHZakl</vt:lpstr>
      <vt:lpstr>List1!ZakladDPHZaklVypocet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Iva Bíliková</cp:lastModifiedBy>
  <cp:lastPrinted>2022-10-17T06:43:53Z</cp:lastPrinted>
  <dcterms:created xsi:type="dcterms:W3CDTF">1997-01-24T11:07:25Z</dcterms:created>
  <dcterms:modified xsi:type="dcterms:W3CDTF">2023-07-03T17:29:37Z</dcterms:modified>
</cp:coreProperties>
</file>